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PRIMER TRIMESTRE 2022\"/>
    </mc:Choice>
  </mc:AlternateContent>
  <bookViews>
    <workbookView xWindow="0" yWindow="0" windowWidth="24000" windowHeight="9630"/>
  </bookViews>
  <sheets>
    <sheet name="ECONÓMICA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 s="1"/>
  <c r="F44" i="1" s="1"/>
  <c r="H46" i="1"/>
  <c r="H45" i="1" s="1"/>
  <c r="H44" i="1" s="1"/>
  <c r="I42" i="1"/>
  <c r="K42" i="1"/>
  <c r="F42" i="1"/>
  <c r="H42" i="1"/>
  <c r="J40" i="1"/>
  <c r="F40" i="1"/>
  <c r="J29" i="1"/>
  <c r="G40" i="1" l="1"/>
  <c r="K40" i="1"/>
  <c r="K39" i="1" s="1"/>
  <c r="H40" i="1"/>
  <c r="H39" i="1" s="1"/>
  <c r="F29" i="1"/>
  <c r="K46" i="1"/>
  <c r="K45" i="1" s="1"/>
  <c r="K44" i="1" s="1"/>
  <c r="H29" i="1"/>
  <c r="I46" i="1"/>
  <c r="I45" i="1" s="1"/>
  <c r="I44" i="1" s="1"/>
  <c r="F19" i="1"/>
  <c r="F39" i="1"/>
  <c r="G42" i="1"/>
  <c r="I29" i="1"/>
  <c r="I40" i="1"/>
  <c r="I39" i="1" s="1"/>
  <c r="J42" i="1"/>
  <c r="J39" i="1" s="1"/>
  <c r="J46" i="1"/>
  <c r="J45" i="1" s="1"/>
  <c r="J44" i="1" s="1"/>
  <c r="F11" i="1" l="1"/>
  <c r="F10" i="1" s="1"/>
  <c r="G29" i="1"/>
  <c r="H19" i="1"/>
  <c r="H11" i="1" s="1"/>
  <c r="H10" i="1" s="1"/>
  <c r="G46" i="1"/>
  <c r="G45" i="1" s="1"/>
  <c r="G44" i="1" s="1"/>
  <c r="I19" i="1"/>
  <c r="I11" i="1" s="1"/>
  <c r="I10" i="1" s="1"/>
  <c r="G39" i="1"/>
  <c r="G19" i="1" s="1"/>
  <c r="G11" i="1" s="1"/>
  <c r="J19" i="1"/>
  <c r="J11" i="1" s="1"/>
  <c r="J10" i="1" s="1"/>
  <c r="K29" i="1"/>
  <c r="G10" i="1" l="1"/>
  <c r="K19" i="1"/>
  <c r="K11" i="1" s="1"/>
  <c r="K10" i="1" s="1"/>
</calcChain>
</file>

<file path=xl/sharedStrings.xml><?xml version="1.0" encoding="utf-8"?>
<sst xmlns="http://schemas.openxmlformats.org/spreadsheetml/2006/main" count="86" uniqueCount="82">
  <si>
    <r>
      <t>ESTADO ANALÍTICO DEL EJERCICIO DEL PRESUPUESTO DE EGRESOS CON BASE EN LA CLASIFICACIÓN ECONÓMICA (POR TIPO DE GASTO)</t>
    </r>
    <r>
      <rPr>
        <vertAlign val="superscript"/>
        <sz val="8"/>
        <color indexed="8"/>
        <rFont val="Soberana Sans"/>
        <family val="3"/>
      </rPr>
      <t>1/</t>
    </r>
  </si>
  <si>
    <t>AL 30 DE JUNIO DE 2022</t>
  </si>
  <si>
    <r>
      <rPr>
        <sz val="8"/>
        <color indexed="8"/>
        <rFont val="Soberana Sans"/>
        <family val="3"/>
      </rPr>
      <t>12 SALUD</t>
    </r>
  </si>
  <si>
    <r>
      <rPr>
        <sz val="8"/>
        <color indexed="8"/>
        <rFont val="Soberana Sans"/>
        <family val="3"/>
      </rPr>
      <t>NDF INSTITUTO NACIONAL DE REHABILITACIÓN LUIS GUILLERMO IBARRA IBARRA</t>
    </r>
  </si>
  <si>
    <r>
      <rPr>
        <sz val="8"/>
        <color indexed="8"/>
        <rFont val="Soberana Sans"/>
        <family val="3"/>
      </rPr>
      <t>(PESOS)</t>
    </r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</si>
  <si>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</si>
  <si>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</si>
  <si>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</si>
  <si>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</si>
  <si>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</si>
  <si>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</si>
  <si>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</si>
  <si>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</si>
  <si>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</si>
  <si>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r>
      <rPr>
        <b/>
        <sz val="7"/>
        <color indexed="8"/>
        <rFont val="Soberana Sans"/>
        <family val="3"/>
      </rPr>
      <t>TOTAL</t>
    </r>
  </si>
  <si>
    <r>
      <rPr>
        <b/>
        <sz val="7"/>
        <color indexed="8"/>
        <rFont val="Soberana Sans"/>
        <family val="3"/>
      </rPr>
      <t>Gasto Corriente</t>
    </r>
  </si>
  <si>
    <r>
      <rPr>
        <sz val="7"/>
        <color indexed="8"/>
        <rFont val="Soberana Sans"/>
        <family val="3"/>
      </rPr>
      <t>Servicios Personales</t>
    </r>
  </si>
  <si>
    <r>
      <rPr>
        <sz val="7"/>
        <color indexed="8"/>
        <rFont val="Soberana Sans"/>
        <family val="3"/>
      </rPr>
      <t>1000</t>
    </r>
  </si>
  <si>
    <r>
      <rPr>
        <sz val="7"/>
        <color indexed="8"/>
        <rFont val="Soberana Sans"/>
        <family val="3"/>
      </rPr>
      <t>Servicios personales</t>
    </r>
  </si>
  <si>
    <r>
      <rPr>
        <sz val="7"/>
        <color indexed="8"/>
        <rFont val="Soberana Sans"/>
        <family val="3"/>
      </rPr>
      <t>1100</t>
    </r>
  </si>
  <si>
    <r>
      <rPr>
        <sz val="7"/>
        <color indexed="8"/>
        <rFont val="Soberana Sans"/>
        <family val="3"/>
      </rPr>
      <t>Remuneraciones al personal de carácter permanente</t>
    </r>
  </si>
  <si>
    <r>
      <rPr>
        <sz val="7"/>
        <color indexed="8"/>
        <rFont val="Soberana Sans"/>
        <family val="3"/>
      </rPr>
      <t>1300</t>
    </r>
  </si>
  <si>
    <r>
      <rPr>
        <sz val="7"/>
        <color indexed="8"/>
        <rFont val="Soberana Sans"/>
        <family val="3"/>
      </rPr>
      <t>Remuneraciones adicionales y especiales</t>
    </r>
  </si>
  <si>
    <r>
      <rPr>
        <sz val="7"/>
        <color indexed="8"/>
        <rFont val="Soberana Sans"/>
        <family val="3"/>
      </rPr>
      <t>1400</t>
    </r>
  </si>
  <si>
    <r>
      <rPr>
        <sz val="7"/>
        <color indexed="8"/>
        <rFont val="Soberana Sans"/>
        <family val="3"/>
      </rPr>
      <t>Seguridad social</t>
    </r>
  </si>
  <si>
    <r>
      <rPr>
        <sz val="7"/>
        <color indexed="8"/>
        <rFont val="Soberana Sans"/>
        <family val="3"/>
      </rPr>
      <t>1500</t>
    </r>
  </si>
  <si>
    <r>
      <rPr>
        <sz val="7"/>
        <color indexed="8"/>
        <rFont val="Soberana Sans"/>
        <family val="3"/>
      </rPr>
      <t>Otras prestaciones sociales y económicas</t>
    </r>
  </si>
  <si>
    <r>
      <rPr>
        <sz val="7"/>
        <color indexed="8"/>
        <rFont val="Soberana Sans"/>
        <family val="3"/>
      </rPr>
      <t>1700</t>
    </r>
  </si>
  <si>
    <r>
      <rPr>
        <sz val="7"/>
        <color indexed="8"/>
        <rFont val="Soberana Sans"/>
        <family val="3"/>
      </rPr>
      <t>Pago de estímulos a servidores públicos</t>
    </r>
  </si>
  <si>
    <t>Gasto De Operación</t>
  </si>
  <si>
    <r>
      <rPr>
        <sz val="7"/>
        <color indexed="8"/>
        <rFont val="Soberana Sans"/>
        <family val="3"/>
      </rPr>
      <t>2000</t>
    </r>
  </si>
  <si>
    <r>
      <rPr>
        <sz val="7"/>
        <color indexed="8"/>
        <rFont val="Soberana Sans"/>
        <family val="3"/>
      </rPr>
      <t>Materiales y suministros</t>
    </r>
  </si>
  <si>
    <r>
      <rPr>
        <sz val="7"/>
        <color indexed="8"/>
        <rFont val="Soberana Sans"/>
        <family val="3"/>
      </rPr>
      <t>2100</t>
    </r>
  </si>
  <si>
    <r>
      <rPr>
        <sz val="7"/>
        <color indexed="8"/>
        <rFont val="Soberana Sans"/>
        <family val="3"/>
      </rPr>
      <t>Materiales de administración, emisión de documentos y artículos oficiales</t>
    </r>
  </si>
  <si>
    <r>
      <rPr>
        <sz val="7"/>
        <color indexed="8"/>
        <rFont val="Soberana Sans"/>
        <family val="3"/>
      </rPr>
      <t>2200</t>
    </r>
  </si>
  <si>
    <r>
      <rPr>
        <sz val="7"/>
        <color indexed="8"/>
        <rFont val="Soberana Sans"/>
        <family val="3"/>
      </rPr>
      <t>Alimentos y utensilios</t>
    </r>
  </si>
  <si>
    <r>
      <rPr>
        <sz val="7"/>
        <color indexed="8"/>
        <rFont val="Soberana Sans"/>
        <family val="3"/>
      </rPr>
      <t>2300</t>
    </r>
  </si>
  <si>
    <r>
      <rPr>
        <sz val="7"/>
        <color indexed="8"/>
        <rFont val="Soberana Sans"/>
        <family val="3"/>
      </rPr>
      <t>Materias primas y materiales de producción y comercialización</t>
    </r>
  </si>
  <si>
    <r>
      <rPr>
        <sz val="7"/>
        <color indexed="8"/>
        <rFont val="Soberana Sans"/>
        <family val="3"/>
      </rPr>
      <t>2400</t>
    </r>
  </si>
  <si>
    <r>
      <rPr>
        <sz val="7"/>
        <color indexed="8"/>
        <rFont val="Soberana Sans"/>
        <family val="3"/>
      </rPr>
      <t>Materiales y artículos de construcción y de reparación</t>
    </r>
  </si>
  <si>
    <r>
      <rPr>
        <sz val="7"/>
        <color indexed="8"/>
        <rFont val="Soberana Sans"/>
        <family val="3"/>
      </rPr>
      <t>2500</t>
    </r>
  </si>
  <si>
    <r>
      <rPr>
        <sz val="7"/>
        <color indexed="8"/>
        <rFont val="Soberana Sans"/>
        <family val="3"/>
      </rPr>
      <t>Productos químicos, farmacéuticos y de laboratorio</t>
    </r>
  </si>
  <si>
    <r>
      <rPr>
        <sz val="7"/>
        <color indexed="8"/>
        <rFont val="Soberana Sans"/>
        <family val="3"/>
      </rPr>
      <t>2600</t>
    </r>
  </si>
  <si>
    <r>
      <rPr>
        <sz val="7"/>
        <color indexed="8"/>
        <rFont val="Soberana Sans"/>
        <family val="3"/>
      </rPr>
      <t>Combustibles, lubricantes y aditivos</t>
    </r>
  </si>
  <si>
    <r>
      <rPr>
        <sz val="7"/>
        <color indexed="8"/>
        <rFont val="Soberana Sans"/>
        <family val="3"/>
      </rPr>
      <t>2700</t>
    </r>
  </si>
  <si>
    <r>
      <rPr>
        <sz val="7"/>
        <color indexed="8"/>
        <rFont val="Soberana Sans"/>
        <family val="3"/>
      </rPr>
      <t>Vestuario, blancos, prendas de protección y artículos deportivos</t>
    </r>
  </si>
  <si>
    <r>
      <rPr>
        <sz val="7"/>
        <color indexed="8"/>
        <rFont val="Soberana Sans"/>
        <family val="3"/>
      </rPr>
      <t>2900</t>
    </r>
  </si>
  <si>
    <r>
      <rPr>
        <sz val="7"/>
        <color indexed="8"/>
        <rFont val="Soberana Sans"/>
        <family val="3"/>
      </rPr>
      <t>Herramientas, refacciones y accesorios menores</t>
    </r>
  </si>
  <si>
    <r>
      <rPr>
        <sz val="7"/>
        <color indexed="8"/>
        <rFont val="Soberana Sans"/>
        <family val="3"/>
      </rPr>
      <t>3000</t>
    </r>
  </si>
  <si>
    <r>
      <rPr>
        <sz val="7"/>
        <color indexed="8"/>
        <rFont val="Soberana Sans"/>
        <family val="3"/>
      </rPr>
      <t>Servicios generales</t>
    </r>
  </si>
  <si>
    <r>
      <rPr>
        <sz val="7"/>
        <color indexed="8"/>
        <rFont val="Soberana Sans"/>
        <family val="3"/>
      </rPr>
      <t>3100</t>
    </r>
  </si>
  <si>
    <r>
      <rPr>
        <sz val="7"/>
        <color indexed="8"/>
        <rFont val="Soberana Sans"/>
        <family val="3"/>
      </rPr>
      <t>Servicios básicos</t>
    </r>
  </si>
  <si>
    <r>
      <rPr>
        <sz val="7"/>
        <color indexed="8"/>
        <rFont val="Soberana Sans"/>
        <family val="3"/>
      </rPr>
      <t>3200</t>
    </r>
  </si>
  <si>
    <r>
      <rPr>
        <sz val="7"/>
        <color indexed="8"/>
        <rFont val="Soberana Sans"/>
        <family val="3"/>
      </rPr>
      <t>Servicios de arrendamiento</t>
    </r>
  </si>
  <si>
    <r>
      <rPr>
        <sz val="7"/>
        <color indexed="8"/>
        <rFont val="Soberana Sans"/>
        <family val="3"/>
      </rPr>
      <t>3300</t>
    </r>
  </si>
  <si>
    <r>
      <rPr>
        <sz val="7"/>
        <color indexed="8"/>
        <rFont val="Soberana Sans"/>
        <family val="3"/>
      </rPr>
      <t>Servicios profesionales, científicos, técnicos y otros servicios</t>
    </r>
  </si>
  <si>
    <r>
      <rPr>
        <sz val="7"/>
        <color indexed="8"/>
        <rFont val="Soberana Sans"/>
        <family val="3"/>
      </rPr>
      <t>3400</t>
    </r>
  </si>
  <si>
    <r>
      <rPr>
        <sz val="7"/>
        <color indexed="8"/>
        <rFont val="Soberana Sans"/>
        <family val="3"/>
      </rPr>
      <t>Servicios financieros, bancarios y comerciales</t>
    </r>
  </si>
  <si>
    <r>
      <rPr>
        <sz val="7"/>
        <color indexed="8"/>
        <rFont val="Soberana Sans"/>
        <family val="3"/>
      </rPr>
      <t>3500</t>
    </r>
  </si>
  <si>
    <r>
      <rPr>
        <sz val="7"/>
        <color indexed="8"/>
        <rFont val="Soberana Sans"/>
        <family val="3"/>
      </rPr>
      <t>Servicios de instalación, reparación, mantenimiento y conservación</t>
    </r>
  </si>
  <si>
    <r>
      <rPr>
        <sz val="7"/>
        <color indexed="8"/>
        <rFont val="Soberana Sans"/>
        <family val="3"/>
      </rPr>
      <t>3700</t>
    </r>
  </si>
  <si>
    <r>
      <rPr>
        <sz val="7"/>
        <color indexed="8"/>
        <rFont val="Soberana Sans"/>
        <family val="3"/>
      </rPr>
      <t>Servicios de traslado y viáticos</t>
    </r>
  </si>
  <si>
    <r>
      <rPr>
        <sz val="7"/>
        <color indexed="8"/>
        <rFont val="Soberana Sans"/>
        <family val="3"/>
      </rPr>
      <t>3800</t>
    </r>
  </si>
  <si>
    <r>
      <rPr>
        <sz val="7"/>
        <color indexed="8"/>
        <rFont val="Soberana Sans"/>
        <family val="3"/>
      </rPr>
      <t>Servicios oficiales</t>
    </r>
  </si>
  <si>
    <r>
      <rPr>
        <sz val="7"/>
        <color indexed="8"/>
        <rFont val="Soberana Sans"/>
        <family val="3"/>
      </rPr>
      <t>3900</t>
    </r>
  </si>
  <si>
    <r>
      <rPr>
        <sz val="7"/>
        <color indexed="8"/>
        <rFont val="Soberana Sans"/>
        <family val="3"/>
      </rPr>
      <t>Otros servicios generales</t>
    </r>
  </si>
  <si>
    <t>Pensiones y Jubilaciones</t>
  </si>
  <si>
    <t>Otros De Corriente</t>
  </si>
  <si>
    <t>Inversiones Financieras y Otras Provisiones</t>
  </si>
  <si>
    <t>Provisiones para contingencias y otras erogaciones especiales</t>
  </si>
  <si>
    <t>Gasto de Inversión</t>
  </si>
  <si>
    <t>Inversión Física</t>
  </si>
  <si>
    <t>Bienes Muebles, Inmuebles e Intangibles</t>
  </si>
  <si>
    <t>Mobiliario y Equipo de Administración</t>
  </si>
  <si>
    <t>Equipo Médico y de Laboratorio</t>
  </si>
  <si>
    <t xml:space="preserve">1/ Las sumas parciales y total pueden no coincidir debido al redondeo.
Fuente: SICOP y Estado del Ejercicio del Presupuesto de Recursos Propios.
</t>
  </si>
  <si>
    <t>Revisó</t>
  </si>
  <si>
    <t>Elaboró</t>
  </si>
  <si>
    <t>Lic. Humberto Moheno Diez</t>
  </si>
  <si>
    <t>C.P. Antonio Uribe Andrade</t>
  </si>
  <si>
    <t>Director de Administración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</si>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</sst>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4">
    <font>
      <sz val="10"/>
      <name val="Arial"/>
      <family val="2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b/>
      <sz val="8"/>
      <color theme="0"/>
      <name val="Soberana Sans"/>
    </font>
    <font>
      <b/>
      <sz val="10"/>
      <color theme="0"/>
      <name val="SansSerif"/>
    </font>
    <font>
      <sz val="10"/>
      <color theme="0"/>
      <name val="SansSerif"/>
    </font>
    <font>
      <b/>
      <sz val="7"/>
      <color theme="0"/>
      <name val="Soberana Sans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3" fontId="9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0" fillId="2" borderId="4" xfId="0" applyFont="1" applyFill="1" applyBorder="1" applyAlignment="1" applyProtection="1">
      <alignment horizontal="left" vertical="center" wrapText="1"/>
    </xf>
    <xf numFmtId="3" fontId="10" fillId="2" borderId="7" xfId="0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3" fontId="11" fillId="2" borderId="7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164" fontId="13" fillId="0" borderId="0" xfId="1" applyFont="1"/>
    <xf numFmtId="43" fontId="13" fillId="0" borderId="0" xfId="0" applyNumberFormat="1" applyFont="1"/>
    <xf numFmtId="0" fontId="12" fillId="0" borderId="1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10" xfId="0" applyFont="1" applyBorder="1"/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</xf>
    <xf numFmtId="0" fontId="6" fillId="3" borderId="6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right" vertical="center" wrapText="1" indent="8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0</xdr:row>
      <xdr:rowOff>295275</xdr:rowOff>
    </xdr:from>
    <xdr:to>
      <xdr:col>10</xdr:col>
      <xdr:colOff>914400</xdr:colOff>
      <xdr:row>5</xdr:row>
      <xdr:rowOff>38100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8502" y="295275"/>
          <a:ext cx="619125" cy="807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25978</xdr:colOff>
      <xdr:row>0</xdr:row>
      <xdr:rowOff>373210</xdr:rowOff>
    </xdr:from>
    <xdr:to>
      <xdr:col>4</xdr:col>
      <xdr:colOff>523010</xdr:colOff>
      <xdr:row>3</xdr:row>
      <xdr:rowOff>87460</xdr:rowOff>
    </xdr:to>
    <xdr:pic>
      <xdr:nvPicPr>
        <xdr:cNvPr id="3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303069" y="373210"/>
          <a:ext cx="1163782" cy="467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EJERCICIO%202022/IDANIA/CCINSHAE%20INFORMES/ESTADOS%20PRESUPUESTALES%20PARA%20PUBLICAR/SEGUNDO%20TRIMESTRE%202022/PAPELES%20DE%20TRABAJO/TO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JUN"/>
      <sheetName val="PERIODO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110" zoomScaleNormal="110" workbookViewId="0">
      <selection activeCell="F14" sqref="F14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7" width="11.28515625" bestFit="1" customWidth="1"/>
  </cols>
  <sheetData>
    <row r="1" spans="1:14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2" customHeight="1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12" customHeight="1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4" ht="12" customHeight="1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4" ht="12" customHeight="1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4" ht="12" customHeight="1">
      <c r="A6" s="1"/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4" ht="20.100000000000001" customHeight="1">
      <c r="A7" s="1"/>
      <c r="B7" s="26" t="s">
        <v>5</v>
      </c>
      <c r="C7" s="26"/>
      <c r="D7" s="26"/>
      <c r="E7" s="26"/>
      <c r="F7" s="27" t="s">
        <v>6</v>
      </c>
      <c r="G7" s="27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1"/>
    </row>
    <row r="8" spans="1:14" ht="15" customHeight="1">
      <c r="A8" s="1"/>
      <c r="B8" s="29"/>
      <c r="C8" s="30"/>
      <c r="D8" s="31" t="s">
        <v>12</v>
      </c>
      <c r="E8" s="31"/>
      <c r="F8" s="27"/>
      <c r="G8" s="27"/>
      <c r="H8" s="28"/>
      <c r="I8" s="28"/>
      <c r="J8" s="28"/>
      <c r="K8" s="28"/>
      <c r="L8" s="1"/>
    </row>
    <row r="9" spans="1:14" ht="15" customHeight="1">
      <c r="A9" s="1"/>
      <c r="B9" s="32"/>
      <c r="C9" s="33"/>
      <c r="D9" s="34"/>
      <c r="E9" s="35" t="s">
        <v>13</v>
      </c>
      <c r="F9" s="27"/>
      <c r="G9" s="27"/>
      <c r="H9" s="28"/>
      <c r="I9" s="28"/>
      <c r="J9" s="28"/>
      <c r="K9" s="28"/>
      <c r="L9" s="1"/>
    </row>
    <row r="10" spans="1:14" ht="21.95" customHeight="1">
      <c r="A10" s="1"/>
      <c r="B10" s="3" t="s">
        <v>14</v>
      </c>
      <c r="C10" s="3"/>
      <c r="D10" s="3"/>
      <c r="E10" s="3"/>
      <c r="F10" s="4">
        <f>F11+F44</f>
        <v>855303319</v>
      </c>
      <c r="G10" s="4">
        <f>G11+G44</f>
        <v>-37360521.829999998</v>
      </c>
      <c r="H10" s="4">
        <f>H11+H44</f>
        <v>817942797.16999996</v>
      </c>
      <c r="I10" s="4">
        <f>I11+I44</f>
        <v>741869116.90999985</v>
      </c>
      <c r="J10" s="4">
        <f>J11+J44</f>
        <v>741869116.90999985</v>
      </c>
      <c r="K10" s="4">
        <f>K11+K44</f>
        <v>76073680.260000005</v>
      </c>
      <c r="L10" s="1"/>
      <c r="N10" s="5"/>
    </row>
    <row r="11" spans="1:14" ht="21.95" customHeight="1">
      <c r="A11" s="1"/>
      <c r="B11" s="3" t="s">
        <v>15</v>
      </c>
      <c r="C11" s="3"/>
      <c r="D11" s="3"/>
      <c r="E11" s="3"/>
      <c r="F11" s="4">
        <f>F12+F19</f>
        <v>855303319</v>
      </c>
      <c r="G11" s="4">
        <f>G12+G19</f>
        <v>-38102525.829999998</v>
      </c>
      <c r="H11" s="4">
        <f t="shared" ref="H11:K11" si="0">H12+H19</f>
        <v>817200793.16999996</v>
      </c>
      <c r="I11" s="4">
        <f t="shared" si="0"/>
        <v>741643032.90999985</v>
      </c>
      <c r="J11" s="4">
        <f t="shared" si="0"/>
        <v>741643032.90999985</v>
      </c>
      <c r="K11" s="4">
        <f t="shared" si="0"/>
        <v>75557760.260000005</v>
      </c>
      <c r="L11" s="1"/>
    </row>
    <row r="12" spans="1:14" ht="17.100000000000001" customHeight="1">
      <c r="A12" s="1"/>
      <c r="B12" s="6" t="s">
        <v>16</v>
      </c>
      <c r="C12" s="6"/>
      <c r="D12" s="6"/>
      <c r="E12" s="6"/>
      <c r="F12" s="7">
        <v>508229409</v>
      </c>
      <c r="G12" s="7">
        <v>11609796.350000009</v>
      </c>
      <c r="H12" s="7">
        <v>519839205.34999996</v>
      </c>
      <c r="I12" s="7">
        <v>518424038.24999994</v>
      </c>
      <c r="J12" s="7">
        <v>518424038.24999994</v>
      </c>
      <c r="K12" s="7">
        <v>1415167.1000000197</v>
      </c>
      <c r="L12" s="1"/>
      <c r="N12" s="5"/>
    </row>
    <row r="13" spans="1:14" ht="17.100000000000001" customHeight="1">
      <c r="A13" s="1"/>
      <c r="B13" s="8"/>
      <c r="C13" s="9" t="s">
        <v>17</v>
      </c>
      <c r="D13" s="10" t="s">
        <v>18</v>
      </c>
      <c r="E13" s="10"/>
      <c r="F13" s="7">
        <v>508229409</v>
      </c>
      <c r="G13" s="7">
        <v>11609796.350000009</v>
      </c>
      <c r="H13" s="7">
        <v>519839205.34999996</v>
      </c>
      <c r="I13" s="7">
        <v>518424038.24999994</v>
      </c>
      <c r="J13" s="7">
        <v>518424038.24999994</v>
      </c>
      <c r="K13" s="7">
        <v>1415167.1000000197</v>
      </c>
      <c r="L13" s="1"/>
    </row>
    <row r="14" spans="1:14" ht="17.100000000000001" customHeight="1">
      <c r="A14" s="1"/>
      <c r="B14" s="8"/>
      <c r="C14" s="1"/>
      <c r="D14" s="9" t="s">
        <v>19</v>
      </c>
      <c r="E14" s="11" t="s">
        <v>20</v>
      </c>
      <c r="F14" s="7">
        <v>191054290</v>
      </c>
      <c r="G14" s="7">
        <v>13052820.25999999</v>
      </c>
      <c r="H14" s="7">
        <v>204107110.25999999</v>
      </c>
      <c r="I14" s="7">
        <v>204107110.25999999</v>
      </c>
      <c r="J14" s="7">
        <v>204107110.25999999</v>
      </c>
      <c r="K14" s="7">
        <v>0</v>
      </c>
      <c r="L14" s="1"/>
      <c r="M14" s="5"/>
      <c r="N14" s="5"/>
    </row>
    <row r="15" spans="1:14" ht="17.100000000000001" customHeight="1">
      <c r="A15" s="1"/>
      <c r="B15" s="8"/>
      <c r="C15" s="1"/>
      <c r="D15" s="9" t="s">
        <v>21</v>
      </c>
      <c r="E15" s="11" t="s">
        <v>22</v>
      </c>
      <c r="F15" s="7">
        <v>113016333</v>
      </c>
      <c r="G15" s="7">
        <v>2619898.5399999917</v>
      </c>
      <c r="H15" s="7">
        <v>115636231.53999999</v>
      </c>
      <c r="I15" s="7">
        <v>115636231.53999999</v>
      </c>
      <c r="J15" s="7">
        <v>115636231.53999999</v>
      </c>
      <c r="K15" s="7">
        <v>0</v>
      </c>
      <c r="L15" s="1"/>
      <c r="M15" s="5"/>
      <c r="N15" s="5"/>
    </row>
    <row r="16" spans="1:14" ht="17.100000000000001" customHeight="1">
      <c r="A16" s="1"/>
      <c r="B16" s="8"/>
      <c r="C16" s="1"/>
      <c r="D16" s="9" t="s">
        <v>23</v>
      </c>
      <c r="E16" s="11" t="s">
        <v>24</v>
      </c>
      <c r="F16" s="7">
        <v>42892149</v>
      </c>
      <c r="G16" s="7">
        <v>-3346420.599999994</v>
      </c>
      <c r="H16" s="7">
        <v>39545728.400000006</v>
      </c>
      <c r="I16" s="7">
        <v>39526120.140000008</v>
      </c>
      <c r="J16" s="7">
        <v>39526120.140000008</v>
      </c>
      <c r="K16" s="7">
        <v>19608.259999997914</v>
      </c>
      <c r="L16" s="1"/>
      <c r="M16" s="5"/>
      <c r="N16" s="5"/>
    </row>
    <row r="17" spans="1:17" ht="17.100000000000001" customHeight="1">
      <c r="A17" s="1"/>
      <c r="B17" s="8"/>
      <c r="C17" s="1"/>
      <c r="D17" s="9" t="s">
        <v>25</v>
      </c>
      <c r="E17" s="11" t="s">
        <v>26</v>
      </c>
      <c r="F17" s="7">
        <v>149836912</v>
      </c>
      <c r="G17" s="7">
        <v>7375867.5400000215</v>
      </c>
      <c r="H17" s="7">
        <v>157212779.54000002</v>
      </c>
      <c r="I17" s="7">
        <v>156307498.5</v>
      </c>
      <c r="J17" s="7">
        <v>156307498.5</v>
      </c>
      <c r="K17" s="7">
        <v>905281.04000002146</v>
      </c>
      <c r="L17" s="1"/>
      <c r="M17" s="5"/>
      <c r="N17" s="5"/>
    </row>
    <row r="18" spans="1:17" ht="17.100000000000001" customHeight="1">
      <c r="A18" s="1"/>
      <c r="B18" s="8"/>
      <c r="C18" s="1"/>
      <c r="D18" s="9" t="s">
        <v>27</v>
      </c>
      <c r="E18" s="11" t="s">
        <v>28</v>
      </c>
      <c r="F18" s="7">
        <v>11429725</v>
      </c>
      <c r="G18" s="7">
        <v>-8092369.3899999997</v>
      </c>
      <c r="H18" s="7">
        <v>3337355.6100000003</v>
      </c>
      <c r="I18" s="7">
        <v>2847077.81</v>
      </c>
      <c r="J18" s="7">
        <v>2847077.81</v>
      </c>
      <c r="K18" s="7">
        <v>490277.80000000028</v>
      </c>
      <c r="L18" s="1"/>
      <c r="M18" s="5"/>
      <c r="N18" s="5"/>
    </row>
    <row r="19" spans="1:17" ht="17.100000000000001" customHeight="1">
      <c r="A19" s="1"/>
      <c r="B19" s="12" t="s">
        <v>29</v>
      </c>
      <c r="C19" s="12"/>
      <c r="D19" s="12"/>
      <c r="E19" s="12"/>
      <c r="F19" s="13">
        <f>F20+F29+F39</f>
        <v>347073910</v>
      </c>
      <c r="G19" s="13">
        <f>G20+G29+G39</f>
        <v>-49712322.180000007</v>
      </c>
      <c r="H19" s="13">
        <f t="shared" ref="H19:K19" si="1">H20+H29+H39</f>
        <v>297361587.81999999</v>
      </c>
      <c r="I19" s="13">
        <f t="shared" si="1"/>
        <v>223218994.65999997</v>
      </c>
      <c r="J19" s="13">
        <f t="shared" si="1"/>
        <v>223218994.65999997</v>
      </c>
      <c r="K19" s="13">
        <f t="shared" si="1"/>
        <v>74142593.159999982</v>
      </c>
      <c r="L19" s="1"/>
    </row>
    <row r="20" spans="1:17" ht="17.100000000000001" customHeight="1">
      <c r="A20" s="1"/>
      <c r="B20" s="8"/>
      <c r="C20" s="9" t="s">
        <v>30</v>
      </c>
      <c r="D20" s="10" t="s">
        <v>31</v>
      </c>
      <c r="E20" s="10"/>
      <c r="F20" s="7">
        <v>70172522</v>
      </c>
      <c r="G20" s="7">
        <v>2571807.1100000013</v>
      </c>
      <c r="H20" s="7">
        <v>72744329.110000014</v>
      </c>
      <c r="I20" s="7">
        <v>71367361.329999998</v>
      </c>
      <c r="J20" s="7">
        <v>71367361.329999998</v>
      </c>
      <c r="K20" s="7">
        <v>1376967.7800000003</v>
      </c>
      <c r="L20" s="1"/>
    </row>
    <row r="21" spans="1:17" ht="17.100000000000001" customHeight="1">
      <c r="A21" s="1"/>
      <c r="B21" s="8"/>
      <c r="C21" s="1"/>
      <c r="D21" s="9" t="s">
        <v>32</v>
      </c>
      <c r="E21" s="11" t="s">
        <v>33</v>
      </c>
      <c r="F21" s="7">
        <v>653748</v>
      </c>
      <c r="G21" s="7">
        <v>490026.4600000002</v>
      </c>
      <c r="H21" s="7">
        <v>1143774.4600000002</v>
      </c>
      <c r="I21" s="7">
        <v>908537.52999999991</v>
      </c>
      <c r="J21" s="7">
        <v>908537.52999999991</v>
      </c>
      <c r="K21" s="7">
        <v>235236.93000000028</v>
      </c>
      <c r="L21" s="1"/>
      <c r="M21" s="5"/>
      <c r="N21" s="5"/>
    </row>
    <row r="22" spans="1:17" ht="17.100000000000001" customHeight="1">
      <c r="A22" s="1"/>
      <c r="B22" s="8"/>
      <c r="C22" s="1"/>
      <c r="D22" s="9" t="s">
        <v>34</v>
      </c>
      <c r="E22" s="11" t="s">
        <v>35</v>
      </c>
      <c r="F22" s="7">
        <v>196500</v>
      </c>
      <c r="G22" s="7">
        <v>26972</v>
      </c>
      <c r="H22" s="7">
        <v>223472</v>
      </c>
      <c r="I22" s="7">
        <v>126972</v>
      </c>
      <c r="J22" s="7">
        <v>126972</v>
      </c>
      <c r="K22" s="7">
        <v>96500</v>
      </c>
      <c r="L22" s="1"/>
      <c r="M22" s="5"/>
      <c r="N22" s="5"/>
    </row>
    <row r="23" spans="1:17" ht="17.100000000000001" customHeight="1">
      <c r="A23" s="1"/>
      <c r="B23" s="8"/>
      <c r="C23" s="1"/>
      <c r="D23" s="9" t="s">
        <v>36</v>
      </c>
      <c r="E23" s="11" t="s">
        <v>37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"/>
      <c r="M23" s="5"/>
      <c r="N23" s="5"/>
    </row>
    <row r="24" spans="1:17" ht="17.100000000000001" customHeight="1">
      <c r="A24" s="1"/>
      <c r="B24" s="8"/>
      <c r="C24" s="1"/>
      <c r="D24" s="9" t="s">
        <v>38</v>
      </c>
      <c r="E24" s="11" t="s">
        <v>39</v>
      </c>
      <c r="F24" s="7">
        <v>155000</v>
      </c>
      <c r="G24" s="7">
        <v>2339980.94</v>
      </c>
      <c r="H24" s="7">
        <v>2494980.94</v>
      </c>
      <c r="I24" s="7">
        <v>1773418.5999999999</v>
      </c>
      <c r="J24" s="7">
        <v>1773418.5999999999</v>
      </c>
      <c r="K24" s="7">
        <v>721562.34000000008</v>
      </c>
      <c r="L24" s="1"/>
      <c r="M24" s="5"/>
      <c r="N24" s="5"/>
    </row>
    <row r="25" spans="1:17" ht="17.100000000000001" customHeight="1">
      <c r="A25" s="1"/>
      <c r="B25" s="8"/>
      <c r="C25" s="1"/>
      <c r="D25" s="9" t="s">
        <v>40</v>
      </c>
      <c r="E25" s="11" t="s">
        <v>41</v>
      </c>
      <c r="F25" s="7">
        <v>68875026</v>
      </c>
      <c r="G25" s="7">
        <v>-1058569.7199999988</v>
      </c>
      <c r="H25" s="7">
        <v>67816456.280000001</v>
      </c>
      <c r="I25" s="7">
        <v>67816456.280000001</v>
      </c>
      <c r="J25" s="7">
        <v>67816456.280000001</v>
      </c>
      <c r="K25" s="7">
        <v>0</v>
      </c>
      <c r="L25" s="1"/>
      <c r="M25" s="5"/>
      <c r="N25" s="5"/>
    </row>
    <row r="26" spans="1:17" ht="17.100000000000001" customHeight="1">
      <c r="A26" s="1"/>
      <c r="B26" s="8"/>
      <c r="C26" s="1"/>
      <c r="D26" s="9" t="s">
        <v>42</v>
      </c>
      <c r="E26" s="11" t="s">
        <v>43</v>
      </c>
      <c r="F26" s="7">
        <v>197998</v>
      </c>
      <c r="G26" s="7">
        <v>1800</v>
      </c>
      <c r="H26" s="7">
        <v>199798</v>
      </c>
      <c r="I26" s="7">
        <v>90602.300000000017</v>
      </c>
      <c r="J26" s="7">
        <v>90602.300000000017</v>
      </c>
      <c r="K26" s="7">
        <v>109195.69999999998</v>
      </c>
      <c r="L26" s="1"/>
      <c r="M26" s="5"/>
      <c r="N26" s="5"/>
    </row>
    <row r="27" spans="1:17" ht="17.100000000000001" customHeight="1">
      <c r="A27" s="1"/>
      <c r="B27" s="8"/>
      <c r="C27" s="1"/>
      <c r="D27" s="9" t="s">
        <v>44</v>
      </c>
      <c r="E27" s="11" t="s">
        <v>45</v>
      </c>
      <c r="F27" s="7">
        <v>71750</v>
      </c>
      <c r="G27" s="7">
        <v>86188</v>
      </c>
      <c r="H27" s="7">
        <v>157938</v>
      </c>
      <c r="I27" s="7">
        <v>88366.76</v>
      </c>
      <c r="J27" s="7">
        <v>88366.76</v>
      </c>
      <c r="K27" s="7">
        <v>69571.240000000005</v>
      </c>
      <c r="L27" s="1"/>
      <c r="M27" s="5"/>
      <c r="N27" s="5"/>
    </row>
    <row r="28" spans="1:17" ht="17.100000000000001" customHeight="1">
      <c r="A28" s="1"/>
      <c r="B28" s="8"/>
      <c r="C28" s="1"/>
      <c r="D28" s="9" t="s">
        <v>46</v>
      </c>
      <c r="E28" s="11" t="s">
        <v>47</v>
      </c>
      <c r="F28" s="7">
        <v>22500</v>
      </c>
      <c r="G28" s="7">
        <v>685409.42999999993</v>
      </c>
      <c r="H28" s="7">
        <v>707909.42999999993</v>
      </c>
      <c r="I28" s="7">
        <v>563007.86</v>
      </c>
      <c r="J28" s="7">
        <v>563007.86</v>
      </c>
      <c r="K28" s="7">
        <v>144901.56999999995</v>
      </c>
      <c r="L28" s="1"/>
      <c r="M28" s="5"/>
      <c r="N28" s="5"/>
    </row>
    <row r="29" spans="1:17" ht="17.100000000000001" customHeight="1">
      <c r="A29" s="1"/>
      <c r="B29" s="8"/>
      <c r="C29" s="9" t="s">
        <v>48</v>
      </c>
      <c r="D29" s="10" t="s">
        <v>49</v>
      </c>
      <c r="E29" s="10"/>
      <c r="F29" s="7">
        <f>SUM(F30:F37)</f>
        <v>209835053</v>
      </c>
      <c r="G29" s="7">
        <f>SUM(G30:G37)</f>
        <v>14723709.709999992</v>
      </c>
      <c r="H29" s="7">
        <f t="shared" ref="H29:K29" si="2">SUM(H30:H37)</f>
        <v>224558762.70999998</v>
      </c>
      <c r="I29" s="7">
        <f t="shared" si="2"/>
        <v>151793137.32999998</v>
      </c>
      <c r="J29" s="7">
        <f t="shared" si="2"/>
        <v>151793137.32999998</v>
      </c>
      <c r="K29" s="7">
        <f t="shared" si="2"/>
        <v>72765625.37999998</v>
      </c>
      <c r="L29" s="1"/>
      <c r="M29" s="5"/>
      <c r="N29" s="5"/>
      <c r="O29" s="5"/>
      <c r="P29" s="5"/>
      <c r="Q29" s="5"/>
    </row>
    <row r="30" spans="1:17" ht="17.100000000000001" customHeight="1">
      <c r="A30" s="1"/>
      <c r="B30" s="8"/>
      <c r="C30" s="1"/>
      <c r="D30" s="9" t="s">
        <v>50</v>
      </c>
      <c r="E30" s="11" t="s">
        <v>51</v>
      </c>
      <c r="F30" s="7">
        <v>14180205</v>
      </c>
      <c r="G30" s="7">
        <v>16616107.279999997</v>
      </c>
      <c r="H30" s="7">
        <v>30796312.279999997</v>
      </c>
      <c r="I30" s="7">
        <v>24923328.800000004</v>
      </c>
      <c r="J30" s="7">
        <v>24923328.800000004</v>
      </c>
      <c r="K30" s="7">
        <v>5872983.479999993</v>
      </c>
      <c r="L30" s="1"/>
      <c r="M30" s="5"/>
      <c r="N30" s="5"/>
    </row>
    <row r="31" spans="1:17" ht="17.100000000000001" customHeight="1">
      <c r="A31" s="1"/>
      <c r="B31" s="8"/>
      <c r="C31" s="1"/>
      <c r="D31" s="9" t="s">
        <v>52</v>
      </c>
      <c r="E31" s="11" t="s">
        <v>53</v>
      </c>
      <c r="F31" s="7">
        <v>13920000</v>
      </c>
      <c r="G31" s="7">
        <v>6664803.6600000001</v>
      </c>
      <c r="H31" s="7">
        <v>20584803.66</v>
      </c>
      <c r="I31" s="7">
        <v>17412832.890000001</v>
      </c>
      <c r="J31" s="7">
        <v>17412832.890000001</v>
      </c>
      <c r="K31" s="7">
        <v>3171970.7699999996</v>
      </c>
      <c r="L31" s="1"/>
      <c r="M31" s="5"/>
      <c r="N31" s="5"/>
    </row>
    <row r="32" spans="1:17" ht="17.100000000000001" customHeight="1">
      <c r="A32" s="1"/>
      <c r="B32" s="8"/>
      <c r="C32" s="1"/>
      <c r="D32" s="9" t="s">
        <v>54</v>
      </c>
      <c r="E32" s="11" t="s">
        <v>55</v>
      </c>
      <c r="F32" s="7">
        <v>53575723</v>
      </c>
      <c r="G32" s="7">
        <v>-3893363.590000011</v>
      </c>
      <c r="H32" s="7">
        <v>49682359.409999989</v>
      </c>
      <c r="I32" s="7">
        <v>49520361.389999993</v>
      </c>
      <c r="J32" s="7">
        <v>49520361.389999993</v>
      </c>
      <c r="K32" s="7">
        <v>161998.01999999583</v>
      </c>
      <c r="L32" s="1"/>
      <c r="M32" s="5"/>
      <c r="N32" s="5"/>
    </row>
    <row r="33" spans="1:17" ht="17.100000000000001" customHeight="1">
      <c r="A33" s="1"/>
      <c r="B33" s="8"/>
      <c r="C33" s="1"/>
      <c r="D33" s="9" t="s">
        <v>56</v>
      </c>
      <c r="E33" s="11" t="s">
        <v>57</v>
      </c>
      <c r="F33" s="7">
        <v>5050000</v>
      </c>
      <c r="G33" s="7">
        <v>857495.33999999892</v>
      </c>
      <c r="H33" s="7">
        <v>5907495.3399999989</v>
      </c>
      <c r="I33" s="7">
        <v>5834661.629999999</v>
      </c>
      <c r="J33" s="7">
        <v>5834661.629999999</v>
      </c>
      <c r="K33" s="7">
        <v>72833.709999999963</v>
      </c>
      <c r="L33" s="1"/>
      <c r="M33" s="5"/>
      <c r="N33" s="5"/>
    </row>
    <row r="34" spans="1:17" ht="17.100000000000001" customHeight="1">
      <c r="A34" s="1"/>
      <c r="B34" s="8"/>
      <c r="C34" s="1"/>
      <c r="D34" s="9" t="s">
        <v>58</v>
      </c>
      <c r="E34" s="11" t="s">
        <v>59</v>
      </c>
      <c r="F34" s="7">
        <v>105378940</v>
      </c>
      <c r="G34" s="7">
        <v>-2469640.4899999946</v>
      </c>
      <c r="H34" s="7">
        <v>102909299.51000001</v>
      </c>
      <c r="I34" s="7">
        <v>39586863.110000014</v>
      </c>
      <c r="J34" s="7">
        <v>39586863.110000014</v>
      </c>
      <c r="K34" s="7">
        <v>63322436.399999991</v>
      </c>
      <c r="L34" s="1"/>
      <c r="M34" s="5"/>
      <c r="N34" s="5"/>
    </row>
    <row r="35" spans="1:17" ht="17.100000000000001" customHeight="1">
      <c r="A35" s="1"/>
      <c r="B35" s="8"/>
      <c r="C35" s="1"/>
      <c r="D35" s="9" t="s">
        <v>60</v>
      </c>
      <c r="E35" s="11" t="s">
        <v>61</v>
      </c>
      <c r="F35" s="7">
        <v>0</v>
      </c>
      <c r="G35" s="7">
        <v>9781</v>
      </c>
      <c r="H35" s="7">
        <v>9781</v>
      </c>
      <c r="I35" s="7">
        <v>9781</v>
      </c>
      <c r="J35" s="7">
        <v>9781</v>
      </c>
      <c r="K35" s="7">
        <v>0</v>
      </c>
      <c r="L35" s="1"/>
      <c r="M35" s="5"/>
      <c r="N35" s="5"/>
    </row>
    <row r="36" spans="1:17" ht="17.100000000000001" customHeight="1">
      <c r="A36" s="1"/>
      <c r="B36" s="8"/>
      <c r="C36" s="1"/>
      <c r="D36" s="9" t="s">
        <v>62</v>
      </c>
      <c r="E36" s="11" t="s">
        <v>63</v>
      </c>
      <c r="F36" s="7">
        <v>0</v>
      </c>
      <c r="G36" s="7">
        <v>4552</v>
      </c>
      <c r="H36" s="7">
        <v>4552</v>
      </c>
      <c r="I36" s="7">
        <v>4552</v>
      </c>
      <c r="J36" s="7">
        <v>4552</v>
      </c>
      <c r="K36" s="7">
        <v>0</v>
      </c>
      <c r="L36" s="1"/>
      <c r="M36" s="5"/>
      <c r="N36" s="5"/>
    </row>
    <row r="37" spans="1:17" ht="17.100000000000001" customHeight="1">
      <c r="A37" s="1"/>
      <c r="B37" s="8"/>
      <c r="C37" s="1"/>
      <c r="D37" s="9" t="s">
        <v>64</v>
      </c>
      <c r="E37" s="11" t="s">
        <v>65</v>
      </c>
      <c r="F37" s="7">
        <v>17730185</v>
      </c>
      <c r="G37" s="7">
        <v>-3066025.49</v>
      </c>
      <c r="H37" s="7">
        <v>14664159.51</v>
      </c>
      <c r="I37" s="7">
        <v>14500756.51</v>
      </c>
      <c r="J37" s="7">
        <v>14500756.51</v>
      </c>
      <c r="K37" s="7">
        <v>163403</v>
      </c>
      <c r="L37" s="1"/>
      <c r="M37" s="5"/>
      <c r="N37" s="5"/>
      <c r="O37" s="5"/>
      <c r="P37" s="5"/>
    </row>
    <row r="38" spans="1:17" ht="17.100000000000001" customHeight="1">
      <c r="A38" s="1"/>
      <c r="B38" s="12" t="s">
        <v>66</v>
      </c>
      <c r="C38" s="12"/>
      <c r="D38" s="12"/>
      <c r="E38" s="12"/>
      <c r="F38" s="7"/>
      <c r="G38" s="7"/>
      <c r="H38" s="7"/>
      <c r="I38" s="7"/>
      <c r="J38" s="7"/>
      <c r="K38" s="7"/>
      <c r="L38" s="1"/>
      <c r="M38" s="5"/>
      <c r="N38" s="5"/>
      <c r="O38" s="5"/>
      <c r="P38" s="5"/>
    </row>
    <row r="39" spans="1:17" ht="17.100000000000001" customHeight="1">
      <c r="A39" s="1"/>
      <c r="B39" s="12" t="s">
        <v>67</v>
      </c>
      <c r="C39" s="12"/>
      <c r="D39" s="12"/>
      <c r="E39" s="12"/>
      <c r="F39" s="13">
        <f>F40+F42</f>
        <v>67066335</v>
      </c>
      <c r="G39" s="13">
        <f t="shared" ref="G39:K39" si="3">G40+G42</f>
        <v>-67007839</v>
      </c>
      <c r="H39" s="13">
        <f t="shared" si="3"/>
        <v>58496</v>
      </c>
      <c r="I39" s="13">
        <f t="shared" si="3"/>
        <v>58496</v>
      </c>
      <c r="J39" s="13">
        <f t="shared" si="3"/>
        <v>58496</v>
      </c>
      <c r="K39" s="13">
        <f t="shared" si="3"/>
        <v>0</v>
      </c>
      <c r="L39" s="1"/>
      <c r="N39" s="5"/>
    </row>
    <row r="40" spans="1:17" ht="17.100000000000001" customHeight="1">
      <c r="A40" s="1"/>
      <c r="B40" s="8"/>
      <c r="C40" s="9" t="s">
        <v>48</v>
      </c>
      <c r="D40" s="10" t="s">
        <v>49</v>
      </c>
      <c r="E40" s="10"/>
      <c r="F40" s="7">
        <f>F41</f>
        <v>0</v>
      </c>
      <c r="G40" s="7">
        <f>G41</f>
        <v>58496</v>
      </c>
      <c r="H40" s="7">
        <f t="shared" ref="H40:K40" si="4">H41</f>
        <v>58496</v>
      </c>
      <c r="I40" s="7">
        <f t="shared" si="4"/>
        <v>58496</v>
      </c>
      <c r="J40" s="7">
        <f t="shared" si="4"/>
        <v>58496</v>
      </c>
      <c r="K40" s="7">
        <f t="shared" si="4"/>
        <v>0</v>
      </c>
      <c r="L40" s="1"/>
      <c r="M40" s="5"/>
      <c r="N40" s="5"/>
      <c r="O40" s="5"/>
      <c r="P40" s="5"/>
      <c r="Q40" s="5"/>
    </row>
    <row r="41" spans="1:17" ht="17.100000000000001" customHeight="1">
      <c r="A41" s="1"/>
      <c r="B41" s="8"/>
      <c r="C41" s="14"/>
      <c r="D41" s="9" t="s">
        <v>64</v>
      </c>
      <c r="E41" s="11" t="s">
        <v>65</v>
      </c>
      <c r="F41" s="7">
        <v>0</v>
      </c>
      <c r="G41" s="7">
        <v>58496</v>
      </c>
      <c r="H41" s="7">
        <v>58496</v>
      </c>
      <c r="I41" s="7">
        <v>58496</v>
      </c>
      <c r="J41" s="7">
        <v>58496</v>
      </c>
      <c r="K41" s="7">
        <v>0</v>
      </c>
      <c r="L41" s="1"/>
      <c r="M41" s="5"/>
      <c r="N41" s="5"/>
    </row>
    <row r="42" spans="1:17" ht="17.100000000000001" customHeight="1">
      <c r="A42" s="1"/>
      <c r="B42" s="8"/>
      <c r="C42" s="9">
        <v>7000</v>
      </c>
      <c r="D42" s="10" t="s">
        <v>68</v>
      </c>
      <c r="E42" s="10"/>
      <c r="F42" s="7">
        <f>F43</f>
        <v>67066335</v>
      </c>
      <c r="G42" s="7">
        <f>+H42-F42</f>
        <v>-67066335</v>
      </c>
      <c r="H42" s="7">
        <f t="shared" ref="H42:K42" si="5">H43</f>
        <v>0</v>
      </c>
      <c r="I42" s="7">
        <f t="shared" si="5"/>
        <v>0</v>
      </c>
      <c r="J42" s="7">
        <f t="shared" si="5"/>
        <v>0</v>
      </c>
      <c r="K42" s="7">
        <f t="shared" si="5"/>
        <v>0</v>
      </c>
      <c r="L42" s="1"/>
      <c r="M42" s="5"/>
      <c r="N42" s="5"/>
    </row>
    <row r="43" spans="1:17" ht="17.100000000000001" customHeight="1">
      <c r="A43" s="1"/>
      <c r="B43" s="8"/>
      <c r="C43" s="1"/>
      <c r="D43" s="9">
        <v>7900</v>
      </c>
      <c r="E43" s="11" t="s">
        <v>69</v>
      </c>
      <c r="F43" s="7">
        <v>67066335</v>
      </c>
      <c r="G43" s="7">
        <v>-67066335</v>
      </c>
      <c r="H43" s="7">
        <v>0</v>
      </c>
      <c r="I43" s="7">
        <v>0</v>
      </c>
      <c r="J43" s="7">
        <v>0</v>
      </c>
      <c r="K43" s="7">
        <v>0</v>
      </c>
      <c r="L43" s="1"/>
      <c r="M43" s="5"/>
      <c r="N43" s="5"/>
    </row>
    <row r="44" spans="1:17" ht="17.100000000000001" customHeight="1">
      <c r="A44" s="1"/>
      <c r="B44" s="12" t="s">
        <v>70</v>
      </c>
      <c r="C44" s="12"/>
      <c r="D44" s="12"/>
      <c r="E44" s="12"/>
      <c r="F44" s="13">
        <f>+F45</f>
        <v>0</v>
      </c>
      <c r="G44" s="13">
        <f>+G45</f>
        <v>742004</v>
      </c>
      <c r="H44" s="13">
        <f t="shared" ref="H44:K45" si="6">+H45</f>
        <v>742004</v>
      </c>
      <c r="I44" s="13">
        <f t="shared" si="6"/>
        <v>226084</v>
      </c>
      <c r="J44" s="13">
        <f t="shared" si="6"/>
        <v>226084</v>
      </c>
      <c r="K44" s="13">
        <f t="shared" si="6"/>
        <v>515920</v>
      </c>
      <c r="L44" s="1"/>
      <c r="M44" s="5"/>
      <c r="N44" s="5"/>
    </row>
    <row r="45" spans="1:17" ht="17.100000000000001" customHeight="1">
      <c r="A45" s="1"/>
      <c r="B45" s="12" t="s">
        <v>71</v>
      </c>
      <c r="C45" s="15"/>
      <c r="D45" s="15"/>
      <c r="E45" s="16"/>
      <c r="F45" s="13">
        <f>+F46</f>
        <v>0</v>
      </c>
      <c r="G45" s="13">
        <f>+G46</f>
        <v>742004</v>
      </c>
      <c r="H45" s="13">
        <f t="shared" si="6"/>
        <v>742004</v>
      </c>
      <c r="I45" s="13">
        <f t="shared" si="6"/>
        <v>226084</v>
      </c>
      <c r="J45" s="13">
        <f t="shared" si="6"/>
        <v>226084</v>
      </c>
      <c r="K45" s="13">
        <f t="shared" si="6"/>
        <v>515920</v>
      </c>
      <c r="L45" s="1"/>
      <c r="M45" s="5"/>
      <c r="N45" s="5"/>
    </row>
    <row r="46" spans="1:17" ht="17.100000000000001" customHeight="1">
      <c r="A46" s="1"/>
      <c r="B46" s="8"/>
      <c r="C46" s="9">
        <v>5000</v>
      </c>
      <c r="D46" s="10" t="s">
        <v>72</v>
      </c>
      <c r="E46" s="10"/>
      <c r="F46" s="7">
        <f>SUM(F47:F48)</f>
        <v>0</v>
      </c>
      <c r="G46" s="7">
        <f>SUM(G47:G48)</f>
        <v>742004</v>
      </c>
      <c r="H46" s="7">
        <f t="shared" ref="H46:K46" si="7">SUM(H47:H48)</f>
        <v>742004</v>
      </c>
      <c r="I46" s="7">
        <f t="shared" si="7"/>
        <v>226084</v>
      </c>
      <c r="J46" s="7">
        <f t="shared" si="7"/>
        <v>226084</v>
      </c>
      <c r="K46" s="7">
        <f t="shared" si="7"/>
        <v>515920</v>
      </c>
      <c r="L46" s="1"/>
      <c r="M46" s="5"/>
      <c r="N46" s="5"/>
    </row>
    <row r="47" spans="1:17" ht="17.100000000000001" customHeight="1">
      <c r="A47" s="1"/>
      <c r="B47" s="8"/>
      <c r="C47" s="14"/>
      <c r="D47" s="9">
        <v>5100</v>
      </c>
      <c r="E47" s="11" t="s">
        <v>73</v>
      </c>
      <c r="F47" s="7">
        <v>0</v>
      </c>
      <c r="G47" s="7">
        <v>228404</v>
      </c>
      <c r="H47" s="7">
        <v>228404</v>
      </c>
      <c r="I47" s="7">
        <v>226084</v>
      </c>
      <c r="J47" s="7">
        <v>226084</v>
      </c>
      <c r="K47" s="7">
        <v>2320</v>
      </c>
      <c r="L47" s="1"/>
      <c r="M47" s="5"/>
      <c r="N47" s="5"/>
    </row>
    <row r="48" spans="1:17" ht="17.100000000000001" customHeight="1">
      <c r="A48" s="1"/>
      <c r="B48" s="8"/>
      <c r="C48" s="14"/>
      <c r="D48" s="9">
        <v>5300</v>
      </c>
      <c r="E48" s="11" t="s">
        <v>74</v>
      </c>
      <c r="F48" s="7">
        <v>0</v>
      </c>
      <c r="G48" s="7">
        <v>513600</v>
      </c>
      <c r="H48" s="7">
        <v>513600</v>
      </c>
      <c r="I48" s="7">
        <v>0</v>
      </c>
      <c r="J48" s="7">
        <v>0</v>
      </c>
      <c r="K48" s="7">
        <v>513600</v>
      </c>
      <c r="L48" s="1"/>
      <c r="M48" s="5"/>
      <c r="N48" s="5"/>
    </row>
    <row r="49" spans="1:12" ht="0.95" customHeight="1">
      <c r="A49" s="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"/>
    </row>
    <row r="50" spans="1:12" ht="33" customHeight="1">
      <c r="A50" s="1"/>
      <c r="B50" s="1"/>
      <c r="C50" s="18" t="s">
        <v>75</v>
      </c>
      <c r="D50" s="18"/>
      <c r="E50" s="18"/>
      <c r="F50" s="18"/>
      <c r="G50" s="18"/>
      <c r="H50" s="18"/>
      <c r="I50" s="18"/>
      <c r="J50" s="18"/>
      <c r="K50" s="18"/>
      <c r="L50" s="1"/>
    </row>
    <row r="51" spans="1:12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3" spans="1:12">
      <c r="E53" s="19" t="s">
        <v>76</v>
      </c>
      <c r="F53" s="20"/>
      <c r="G53" s="20"/>
      <c r="H53" s="20"/>
      <c r="I53" s="19"/>
      <c r="J53" s="19" t="s">
        <v>77</v>
      </c>
      <c r="K53" s="20"/>
    </row>
    <row r="54" spans="1:12">
      <c r="E54" s="20"/>
      <c r="F54" s="20"/>
      <c r="G54" s="20"/>
      <c r="H54" s="21"/>
      <c r="I54" s="19"/>
      <c r="J54" s="20"/>
      <c r="K54" s="20"/>
    </row>
    <row r="55" spans="1:12">
      <c r="E55" s="20"/>
      <c r="F55" s="20"/>
      <c r="G55" s="20"/>
      <c r="H55" s="20"/>
      <c r="I55" s="20"/>
      <c r="J55" s="20"/>
      <c r="K55" s="20"/>
    </row>
    <row r="56" spans="1:12">
      <c r="E56" s="20"/>
      <c r="F56" s="20"/>
      <c r="G56" s="20"/>
      <c r="H56" s="22"/>
      <c r="I56" s="22"/>
      <c r="J56" s="20"/>
      <c r="K56" s="20"/>
    </row>
    <row r="57" spans="1:12">
      <c r="E57" s="20"/>
      <c r="F57" s="20"/>
      <c r="G57" s="20"/>
      <c r="H57" s="20"/>
      <c r="I57" s="20"/>
      <c r="J57" s="20"/>
      <c r="K57" s="20"/>
    </row>
    <row r="58" spans="1:12">
      <c r="E58" s="23" t="s">
        <v>78</v>
      </c>
      <c r="F58" s="20"/>
      <c r="G58" s="20"/>
      <c r="H58" s="24"/>
      <c r="I58" s="25"/>
      <c r="J58" s="23" t="s">
        <v>79</v>
      </c>
      <c r="K58" s="25"/>
    </row>
    <row r="59" spans="1:12">
      <c r="E59" s="19" t="s">
        <v>80</v>
      </c>
      <c r="F59" s="20"/>
      <c r="G59" s="20"/>
      <c r="H59" s="20"/>
      <c r="I59" s="20"/>
      <c r="J59" s="19" t="s">
        <v>81</v>
      </c>
      <c r="K59" s="20"/>
    </row>
  </sheetData>
  <mergeCells count="29">
    <mergeCell ref="C50:K50"/>
    <mergeCell ref="B2:L2"/>
    <mergeCell ref="D40:E40"/>
    <mergeCell ref="D42:E42"/>
    <mergeCell ref="B44:E44"/>
    <mergeCell ref="B45:E45"/>
    <mergeCell ref="D46:E46"/>
    <mergeCell ref="B49:K49"/>
    <mergeCell ref="D13:E13"/>
    <mergeCell ref="B19:E19"/>
    <mergeCell ref="D20:E20"/>
    <mergeCell ref="D29:E29"/>
    <mergeCell ref="B38:E38"/>
    <mergeCell ref="B39:E39"/>
    <mergeCell ref="J7:J9"/>
    <mergeCell ref="K7:K9"/>
    <mergeCell ref="D8:E8"/>
    <mergeCell ref="B10:E10"/>
    <mergeCell ref="B11:E11"/>
    <mergeCell ref="B12:E12"/>
    <mergeCell ref="B3:K3"/>
    <mergeCell ref="B4:K4"/>
    <mergeCell ref="B5:K5"/>
    <mergeCell ref="B6:K6"/>
    <mergeCell ref="B7:E7"/>
    <mergeCell ref="F7:F9"/>
    <mergeCell ref="G7:G9"/>
    <mergeCell ref="H7:H9"/>
    <mergeCell ref="I7:I9"/>
  </mergeCells>
  <printOptions horizontalCentered="1"/>
  <pageMargins left="0.35433070866141736" right="0.35433070866141736" top="0.47244094488188981" bottom="0.43307086614173229" header="0.51181102362204722" footer="0.51181102362204722"/>
  <pageSetup scale="6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cp:lastPrinted>2022-07-05T15:41:16Z</cp:lastPrinted>
  <dcterms:created xsi:type="dcterms:W3CDTF">2022-07-05T15:37:29Z</dcterms:created>
  <dcterms:modified xsi:type="dcterms:W3CDTF">2022-07-05T15:42:22Z</dcterms:modified>
</cp:coreProperties>
</file>